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2" r:id="rId1"/>
  </sheets>
  <definedNames>
    <definedName name="_xlnm._FilterDatabase" localSheetId="0" hidden="1">Лист1!$A$1:$G$43</definedName>
    <definedName name="_xlnm.Print_Titles" localSheetId="0">Лист1!$6:$6</definedName>
    <definedName name="_xlnm.Print_Area" localSheetId="0">Лист1!$A$1:$G$81</definedName>
  </definedNames>
  <calcPr calcId="124519"/>
</workbook>
</file>

<file path=xl/calcChain.xml><?xml version="1.0" encoding="utf-8"?>
<calcChain xmlns="http://schemas.openxmlformats.org/spreadsheetml/2006/main">
  <c r="D80" i="2"/>
  <c r="C80"/>
  <c r="G79"/>
  <c r="F79"/>
  <c r="E78"/>
  <c r="F78" s="1"/>
  <c r="D78"/>
  <c r="C78"/>
  <c r="G77"/>
  <c r="F77"/>
  <c r="G76"/>
  <c r="F76"/>
  <c r="E75"/>
  <c r="G75" s="1"/>
  <c r="D75"/>
  <c r="C75"/>
  <c r="E74"/>
  <c r="F74" s="1"/>
  <c r="D74"/>
  <c r="C74"/>
  <c r="G69"/>
  <c r="F69"/>
  <c r="G68"/>
  <c r="F68"/>
  <c r="G67"/>
  <c r="F67"/>
  <c r="G66"/>
  <c r="F66"/>
  <c r="G65"/>
  <c r="F65"/>
  <c r="G64"/>
  <c r="F64"/>
  <c r="G63"/>
  <c r="F63"/>
  <c r="G62"/>
  <c r="F62"/>
  <c r="G61"/>
  <c r="F61"/>
  <c r="G60"/>
  <c r="F60"/>
  <c r="G59"/>
  <c r="F59"/>
  <c r="G58"/>
  <c r="F58"/>
  <c r="G57"/>
  <c r="F57"/>
  <c r="G56"/>
  <c r="F56"/>
  <c r="G55"/>
  <c r="F55"/>
  <c r="G54"/>
  <c r="F54"/>
  <c r="G53"/>
  <c r="F53"/>
  <c r="G52"/>
  <c r="F52"/>
  <c r="G51"/>
  <c r="F51"/>
  <c r="G50"/>
  <c r="F50"/>
  <c r="G48"/>
  <c r="F48"/>
  <c r="G46"/>
  <c r="F46"/>
  <c r="E45"/>
  <c r="G45" s="1"/>
  <c r="D45"/>
  <c r="C45"/>
  <c r="C44" s="1"/>
  <c r="D44"/>
  <c r="E44" l="1"/>
  <c r="F44" s="1"/>
  <c r="F45"/>
  <c r="G74"/>
  <c r="F75"/>
  <c r="G78"/>
  <c r="E39"/>
  <c r="D39"/>
  <c r="C39"/>
  <c r="F28"/>
  <c r="C10"/>
  <c r="G44" l="1"/>
  <c r="E80"/>
  <c r="D10"/>
  <c r="F80" l="1"/>
  <c r="G80"/>
  <c r="F14"/>
  <c r="G12"/>
  <c r="G13"/>
  <c r="G14"/>
  <c r="G16"/>
  <c r="G17"/>
  <c r="G18"/>
  <c r="F11"/>
  <c r="F12"/>
  <c r="F13"/>
  <c r="G9"/>
  <c r="F9"/>
  <c r="G42"/>
  <c r="F42"/>
  <c r="G41"/>
  <c r="F41"/>
  <c r="G40"/>
  <c r="F40"/>
  <c r="G38"/>
  <c r="G37"/>
  <c r="F37"/>
  <c r="G36"/>
  <c r="F36"/>
  <c r="E35"/>
  <c r="D35"/>
  <c r="C35"/>
  <c r="F35" s="1"/>
  <c r="G34"/>
  <c r="F34"/>
  <c r="G33"/>
  <c r="E32"/>
  <c r="D32"/>
  <c r="C32"/>
  <c r="G31"/>
  <c r="F31"/>
  <c r="G30"/>
  <c r="F30"/>
  <c r="G29"/>
  <c r="F29"/>
  <c r="G28"/>
  <c r="G27"/>
  <c r="F27"/>
  <c r="G26"/>
  <c r="F26"/>
  <c r="E25"/>
  <c r="E24" s="1"/>
  <c r="D25"/>
  <c r="D24" s="1"/>
  <c r="C25"/>
  <c r="C24" s="1"/>
  <c r="G22"/>
  <c r="F22"/>
  <c r="G21"/>
  <c r="F21"/>
  <c r="G20"/>
  <c r="F20"/>
  <c r="E19"/>
  <c r="D19"/>
  <c r="C19"/>
  <c r="F18"/>
  <c r="F17"/>
  <c r="F16"/>
  <c r="E15"/>
  <c r="D15"/>
  <c r="C15"/>
  <c r="G11"/>
  <c r="E10"/>
  <c r="E8"/>
  <c r="D8"/>
  <c r="C8"/>
  <c r="E7" l="1"/>
  <c r="D7"/>
  <c r="G10"/>
  <c r="G15"/>
  <c r="G8"/>
  <c r="G19"/>
  <c r="F10"/>
  <c r="F8"/>
  <c r="G25"/>
  <c r="F24"/>
  <c r="F32"/>
  <c r="G35"/>
  <c r="G39"/>
  <c r="F15"/>
  <c r="C7"/>
  <c r="F19"/>
  <c r="G24"/>
  <c r="F25"/>
  <c r="G32"/>
  <c r="F33"/>
  <c r="F39"/>
  <c r="G7" l="1"/>
  <c r="F7"/>
</calcChain>
</file>

<file path=xl/sharedStrings.xml><?xml version="1.0" encoding="utf-8"?>
<sst xmlns="http://schemas.openxmlformats.org/spreadsheetml/2006/main" count="159" uniqueCount="159">
  <si>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</si>
  <si>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</si>
  <si>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</si>
  <si>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</si>
  <si>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</si>
  <si>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</si>
  <si>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1 05 00000 00 0000 000</t>
  </si>
  <si>
    <t>НАЛОГИ НА СОВОКУПНЫЙ ДОХОД</t>
  </si>
  <si>
    <t>1 05 02000 02 0000 110</t>
  </si>
  <si>
    <t>Единый налог на вмененный доход для отдельных видов деятельности</t>
  </si>
  <si>
    <t>1 05 03000 01 0000 110</t>
  </si>
  <si>
    <t>Единый сельскохозяйственный налог</t>
  </si>
  <si>
    <t>1 06 00000 00 0000 000</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</si>
  <si>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</si>
  <si>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</si>
  <si>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</si>
  <si>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</si>
  <si>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 xml:space="preserve">Земельный налог </t>
  </si>
  <si>
    <t>1 08 00000 00 0000 000</t>
  </si>
  <si>
    <t>ГОСУДАРСТВЕННАЯ ПОШЛИНА</t>
  </si>
  <si>
    <t>1 09 00000 00 0000 000</t>
  </si>
  <si>
    <t>ЗАДОЛЖЕННОСТЬ И ПЕРЕРАСЧЕТЫ ПО ОТМЕНЕННЫМ НАЛОГАМ, СБОРАМ И ИНЫМ ОБЯЗАТЕЛЬНЫМ ПЛАТЕЖАМ</t>
  </si>
  <si>
    <t>1 11 00000 00 0000 000</t>
  </si>
  <si>
    <t>ДОХОДЫ ОТ ИСПОЛЬЗОВАНИЯ ИМУЩЕСТВА, НАХОДЯЩЕГОСЯ В ГОСУДАРСТВЕННОЙ И МУНИЦИПАЛЬНОЙ СОБСТВЕННОСТИ</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</si>
  <si>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t>
  </si>
  <si>
    <t>1 11 05024 04 0000 120</t>
  </si>
  <si>
    <t>1 11 05034 04 0000 120</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</si>
  <si>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</si>
  <si>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</si>
  <si>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1 11 09044 04 0000 120</t>
  </si>
  <si>
    <t>1 12 00000 00 0000 000</t>
  </si>
  <si>
    <t>ПЛАТЕЖИ ПРИ ПОЛЬЗОВАНИИ ПРИРОДНЫМИ РЕСУРСАМИ</t>
  </si>
  <si>
    <t>1 12 01000 01 0000 120</t>
  </si>
  <si>
    <t>Плата за негативное воздействие на окружающую среду</t>
  </si>
  <si>
    <t>1 13 00000 00 0000 000</t>
  </si>
  <si>
    <t>1 14 00000 00 0000 000</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</si>
  <si>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</si>
  <si>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</si>
  <si>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1 16 00000 00 0000 000</t>
  </si>
  <si>
    <t>ШТРАФЫ, САНКЦИИ, ВОЗМЕЩЕНИЕ УЩЕРБА</t>
  </si>
  <si>
    <t>1 17 00000 00 0000 000</t>
  </si>
  <si>
    <t>Код</t>
  </si>
  <si>
    <t>Наименование</t>
  </si>
  <si>
    <t>тыс. руб.</t>
  </si>
  <si>
    <t xml:space="preserve">% исполнения </t>
  </si>
  <si>
    <t>1 11 05000 00 0000 120</t>
  </si>
  <si>
    <t>Исполнено</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</si>
  <si>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</si>
  <si>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</si>
  <si>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</si>
  <si>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1 14 02040 04 0000 410</t>
  </si>
  <si>
    <t>1 13 01994 04 0000 130</t>
  </si>
  <si>
    <t>Прочие доходы от оказания платных услуг (работ) получателями средств  бюджетов городских округов</t>
  </si>
  <si>
    <t>1 11 05012 04 0000 120</t>
  </si>
  <si>
    <t>ДОХОДЫ ОТ ПРОДАЖИ МАТЕРИАЛЬНЫХ И НЕМАТЕРИАЛЬНЫХ АКТИВОВ</t>
  </si>
  <si>
    <t>1 13 02994 04 0000 130</t>
  </si>
  <si>
    <t>Прочие доходы от компенсации затрат бюджетов городских округов</t>
  </si>
  <si>
    <t>1 13 02064 04 0000 130</t>
  </si>
  <si>
    <t>Доходы, поступающие в порядке возмещения расходов, понесенных в связи с эксплуатацией имущества городских округов</t>
  </si>
  <si>
    <t>1 12 05040 04 0000 120</t>
  </si>
  <si>
    <t>Плата за пользование водными объектами, находящимися в собственности городских округов</t>
  </si>
  <si>
    <t>НАЛОГИ НА ТОВАРЫ (РАБОТЫ, УСЛУГИ), РЕАЛИЗУЕМЫЕ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</si>
  <si>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</si>
  <si>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</si>
  <si>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</si>
  <si>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</si>
  <si>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</si>
  <si>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</si>
  <si>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</si>
  <si>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</si>
  <si>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1 11 05074 04 0000 120</t>
  </si>
  <si>
    <t>Доходы от сдачи в аренду имущества, составляющего казну городских округов (за исключением земельных участков)</t>
  </si>
  <si>
    <t>1 03 00000 00 0000 000</t>
  </si>
  <si>
    <t>1 05 04010 02 0000 110</t>
  </si>
  <si>
    <t>Налог, взимаемый в связи с применением патентной системы налогообложения, зачисляемый в бюджеты городских округов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</si>
  <si>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</si>
  <si>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 И КОМПЕНСАЦИИ ЗАТРАТ ГОСУДАРСТВА</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</si>
  <si>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</si>
  <si>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Уточненные бюджетные назначения 2016 года</t>
  </si>
  <si>
    <t>к уточненным бюджетным назначениям 2016 года</t>
  </si>
  <si>
    <t>Анализ исполнения доходной части бюджета муниципального образования "Город Саратов" на 01.04.2016 года</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</si>
  <si>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</si>
  <si>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</si>
  <si>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</si>
  <si>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</si>
  <si>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2 02 01001 04 0001 151</t>
  </si>
  <si>
    <t>Дотации бюджетам городских округов на выравнивание бюджетной обеспеченности поселений области</t>
  </si>
  <si>
    <t>2 02 01003 04 0000 151</t>
  </si>
  <si>
    <t>Дотации бюджетам городских округов на поддержку мер по обеспечению сбалансированности бюджетов</t>
  </si>
  <si>
    <t>2 02 02088 04 0002 151</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</si>
  <si>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</si>
  <si>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2 02 02999 04 0062 151</t>
  </si>
  <si>
    <t>Субсидии бюджетам городских округов области на капитальный ремонт, ремонт и содержание автомобильных дорог общего пользования местного значения за счет средств областного дорожного фонда</t>
  </si>
  <si>
    <t>2 02 03024 04 0001 151</t>
  </si>
  <si>
    <t>Субвенции бюджетам городских округов области на финансовое обеспечение образовательной деятельности муниципальных общеобразовательных учреждений</t>
  </si>
  <si>
    <t>2 02 03024 04 0003 151</t>
  </si>
  <si>
    <t>Субвенции бюджетам городских округов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t>
  </si>
  <si>
    <t>2 02 03024 04 0004 151</t>
  </si>
  <si>
    <t>Субвенции бюджетам городских округов области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Саратовской области кассовых выплат получателям средств областного бюджета, областным государственным автономным и бюджетным учреждениям, расположенным на территориях муниципальных образований области</t>
  </si>
  <si>
    <t>2 02 03024 04 0008 151</t>
  </si>
  <si>
    <t>Субвенции бюджетам городских округов области на осуществление органами местного самоуправления государственных полномочий по образованию и обеспечению деятельности административных комиссий, определению перечня должностных лиц, уполномоченных составлять протоколы об административных правонарушениях</t>
  </si>
  <si>
    <t>2 02 03024 04 0009 151</t>
  </si>
  <si>
    <t>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</si>
  <si>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2 02 03024 04 0010 151</t>
  </si>
  <si>
    <t>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t>
  </si>
  <si>
    <t>2 02 03024 04 0011 151</t>
  </si>
  <si>
    <t>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t>
  </si>
  <si>
    <t>2 02 03024 04 0012 151</t>
  </si>
  <si>
    <t>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</si>
  <si>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2 02 03024 04 0014 151</t>
  </si>
  <si>
    <t>Субвенции бюджетам городских округов области на компенсацию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</si>
  <si>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2 02 03024 04 0015 151</t>
  </si>
  <si>
    <t>Субвенции бюджетам городских округов области на осуществление органами местного самоуправления отдельных государственных полномочий по государственному управлению охраной труда</t>
  </si>
  <si>
    <t>2 02 03024 04 0016 151</t>
  </si>
  <si>
    <t xml:space="preserve">Субвенции бюджетам городских округов области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t>
  </si>
  <si>
    <t>2 02 03024 04 0027 151</t>
  </si>
  <si>
    <t>Субвенции бюджетам городских округов области на 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</si>
  <si>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2 02 03024 04 0028 151</t>
  </si>
  <si>
    <t>Субвенции бюджетам городских округов области на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</si>
  <si>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2 02 03024 04 0029 151</t>
  </si>
  <si>
    <t>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частичному финансированию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</si>
  <si>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2 02 03024 04 0033 151</t>
  </si>
  <si>
    <t>Субвенции бюджетам городских округов области на осуществление органами местного самоуправления отдельных государственных полномочий по предоставлению субсидии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</si>
  <si>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2 02 03024 04 0034 151</t>
  </si>
  <si>
    <t>Субвенции бюджетам городских округов области на организацию осуществления органами местного самоуправления отдельных государственных полномочий по предоставлению субсидии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</si>
  <si>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2 02 03024 04 0035 151</t>
  </si>
  <si>
    <t>Субвенции бюджетам городских округов области на организацию осуществления органами местного самоуправления отдельных государственных полномочий по предоставлению субсидии частным дошкольным образовательным организациям на возмещение затрат на обеспечение образовательной деятельности</t>
  </si>
  <si>
    <t>2 02 03024 04 0036 151</t>
  </si>
  <si>
    <t>Субвенции бюджетам городских округов области на осуществление органами местного самоуправления отдельных государственных полномочий по предоставлению субсидии частным дошкольным образовательным организациям на возмещение затрат на обеспечение образовательной деятельности</t>
  </si>
  <si>
    <t>2 02 03024 04 0037 151</t>
  </si>
  <si>
    <t>2 02 03024 04 0038 151</t>
  </si>
  <si>
    <t>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 содержанию и ремонту пустующих жилых помещений, закрепленных за детьми-сиротами и детьми, оставшимися без попечения родителей</t>
  </si>
  <si>
    <t>2 02 03024 04 0039 151</t>
  </si>
  <si>
    <t>Субвенции бюджетам городских округов области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t>
  </si>
  <si>
    <t>2 02 03024 04 0040 151</t>
  </si>
  <si>
    <t>Субвенции бюджетам городских округов области на проведение мероприятий по отлову и содержанию безнадзорных животных</t>
  </si>
  <si>
    <t>Субвенции бюджетам городских округов на проведение Всероссийской сельскохозяйственной переписи в 2016 году</t>
  </si>
  <si>
    <t>2 02 04025 04 0000 151</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</si>
  <si>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</si>
  <si>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</si>
  <si>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2 18 04000 04 0000 180</t>
  </si>
  <si>
    <t>Доходы бюджетов городских округов от возврата организациями остатков субсидий прошлых лет</t>
  </si>
  <si>
    <t>2 18 04010 04 0000 180</t>
  </si>
  <si>
    <t>Доходы бюджетов городских округов от возврата бюджетными учреждениями остатков субсидий прошлых лет</t>
  </si>
  <si>
    <t>2 18 04020 04 0000 180</t>
  </si>
  <si>
    <t>Доходы бюджетов городских округов от возврата автономными учреждениями остатков субсидий прошлых лет</t>
  </si>
  <si>
    <t>2 19 00000 00 0000 000</t>
  </si>
  <si>
    <t>ВОЗВРАТ ОСТАТКОВ СУБСИДИЙ, СУБВЕНЦИЙ И ИНЫХ МЕЖБЮДЖЕТНЫХ ТРАНСФЕРТОВ, ИМЕЮЩИХ ЦЕЛЕВОЕ НАЗНАЧЕНИЕ, ПРОШЛЫХ ЛЕТ</t>
  </si>
  <si>
    <t>2 19 04000 04 0000 151</t>
  </si>
  <si>
    <t>Возврат остатков субсидий, субвенций и иных межбюджетных трансфертов, имеющих целевое назначение, прошлых лет из бюджетов городских округов</t>
  </si>
  <si>
    <t>И.о. председателя комитета по финансам 
администрации муниципального образования "Город Саратов"                                                                               А.С. Струков</t>
  </si>
  <si>
    <t>2 02 03121 04 0000 151</t>
  </si>
  <si>
    <t>ВСЕГО ДОХОДОВ:</t>
  </si>
  <si>
    <t>Субвенции бюджетам городских округов области  на финансовое обеспечение образовательной деятельности муниципальных дошкольных образовательных организаций</t>
  </si>
  <si>
    <t>Межбюджетные трансферты, передаваемые бюджетам городских округов на комплектование книжных фондов библиотек муниципальных образований области</t>
  </si>
  <si>
    <t>И.о. председателя комитета по финансам 
администрации муниципального образования "Город Саратов"                                                                                             А.С. Струков</t>
  </si>
  <si>
    <t>ПРОЧИЕ НЕНАЛОГОВЫЕ ДОХОДЫ</t>
  </si>
  <si>
    <t>Кассовый план 
1 квартала 
2016 года</t>
  </si>
  <si>
    <t xml:space="preserve">к кассовому плану 
1 квартала 
2016 года </t>
  </si>
</sst>
</file>

<file path=xl/styles.xml><?xml version="1.0" encoding="utf-8"?>
<styleSheet xmlns="http://schemas.openxmlformats.org/spreadsheetml/2006/main">
  <numFmts count="3">
    <numFmt numFmtId="164" formatCode="#,##0.0_ ;[Red]\-#,##0.0\ "/>
    <numFmt numFmtId="165" formatCode="#,##0.0_р_.;[Red]\-#,##0.0_р_."/>
    <numFmt numFmtId="166" formatCode="#,##0.0"/>
  </numFmts>
  <fonts count="10">
    <font>
      <sz val="11"/>
      <color theme="1"/>
      <name val="Calibri"/>
      <family val="2"/>
      <charset val="204"/>
      <scheme val="minor"/>
    </font>
    <font>
      <sz val="11"/>
      <name val="Calibri"/>
      <family val="2"/>
      <charset val="204"/>
      <scheme val="minor"/>
    </font>
    <font>
      <sz val="14"/>
      <name val="Times New Roman"/>
      <family val="1"/>
      <charset val="204"/>
    </font>
    <font>
      <b/>
      <sz val="16"/>
      <name val="Times New Roman"/>
      <family val="1"/>
      <charset val="204"/>
    </font>
    <font>
      <sz val="14"/>
      <color rgb="FF000000"/>
      <name val="Times New Roman"/>
      <family val="1"/>
      <charset val="204"/>
    </font>
    <font>
      <sz val="10"/>
      <name val="Arial"/>
      <family val="2"/>
      <charset val="204"/>
    </font>
    <font>
      <b/>
      <sz val="16"/>
      <color indexed="8"/>
      <name val="Times New Roman"/>
      <family val="1"/>
      <charset val="204"/>
    </font>
    <font>
      <sz val="14"/>
      <color theme="0"/>
      <name val="Times New Roman"/>
      <family val="1"/>
      <charset val="204"/>
    </font>
    <font>
      <sz val="14"/>
      <color theme="1"/>
      <name val="TimesNewRomanPSMT"/>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5" fillId="0" borderId="0"/>
  </cellStyleXfs>
  <cellXfs count="33">
    <xf numFmtId="0" fontId="0" fillId="0" borderId="0" xfId="0"/>
    <xf numFmtId="0" fontId="2" fillId="0" borderId="1" xfId="0" applyFont="1" applyFill="1" applyBorder="1" applyAlignment="1">
      <alignment horizontal="center" wrapText="1"/>
    </xf>
    <xf numFmtId="0" fontId="2" fillId="0" borderId="1" xfId="0" applyFont="1" applyFill="1" applyBorder="1" applyAlignment="1">
      <alignment horizontal="center" vertical="top" wrapText="1"/>
    </xf>
    <xf numFmtId="0" fontId="1" fillId="0" borderId="0" xfId="0" applyFont="1" applyFill="1" applyBorder="1"/>
    <xf numFmtId="164" fontId="2" fillId="2" borderId="1" xfId="0" applyNumberFormat="1" applyFont="1" applyFill="1" applyBorder="1" applyAlignment="1">
      <alignment horizontal="right" wrapText="1"/>
    </xf>
    <xf numFmtId="0" fontId="1" fillId="0" borderId="3" xfId="0" applyFont="1" applyFill="1" applyBorder="1"/>
    <xf numFmtId="0" fontId="2" fillId="0" borderId="3" xfId="0" applyFont="1" applyFill="1" applyBorder="1" applyAlignment="1">
      <alignment horizontal="right"/>
    </xf>
    <xf numFmtId="0" fontId="4"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1" fillId="2" borderId="0" xfId="0" applyFont="1" applyFill="1" applyBorder="1"/>
    <xf numFmtId="164" fontId="2" fillId="2" borderId="1" xfId="0" applyNumberFormat="1" applyFont="1" applyFill="1" applyBorder="1" applyAlignment="1">
      <alignment wrapText="1"/>
    </xf>
    <xf numFmtId="0" fontId="4" fillId="0" borderId="1" xfId="0" applyFont="1" applyBorder="1" applyAlignment="1">
      <alignment vertical="top" wrapText="1"/>
    </xf>
    <xf numFmtId="0" fontId="4" fillId="0" borderId="1" xfId="0" applyFont="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Continuous" vertical="top" wrapText="1"/>
    </xf>
    <xf numFmtId="0" fontId="1" fillId="0" borderId="1" xfId="0" applyFont="1" applyFill="1" applyBorder="1" applyAlignment="1">
      <alignment horizontal="centerContinuous" vertical="top" wrapText="1"/>
    </xf>
    <xf numFmtId="164" fontId="7" fillId="2" borderId="1" xfId="0" applyNumberFormat="1" applyFont="1" applyFill="1" applyBorder="1" applyAlignment="1">
      <alignment horizontal="right" wrapText="1"/>
    </xf>
    <xf numFmtId="0" fontId="4" fillId="0" borderId="1" xfId="0" applyFont="1" applyFill="1" applyBorder="1" applyAlignment="1">
      <alignment horizontal="left" vertical="top" wrapText="1"/>
    </xf>
    <xf numFmtId="166" fontId="2" fillId="0" borderId="5" xfId="0" applyNumberFormat="1" applyFont="1" applyFill="1" applyBorder="1" applyAlignment="1">
      <alignment horizontal="right" wrapText="1"/>
    </xf>
    <xf numFmtId="164" fontId="2" fillId="0" borderId="1" xfId="0" applyNumberFormat="1" applyFont="1" applyFill="1" applyBorder="1" applyAlignment="1">
      <alignment horizontal="right" wrapText="1"/>
    </xf>
    <xf numFmtId="0" fontId="4" fillId="2" borderId="1" xfId="0" applyFont="1" applyFill="1" applyBorder="1" applyAlignment="1">
      <alignment horizontal="left" vertical="top" wrapText="1"/>
    </xf>
    <xf numFmtId="166" fontId="2" fillId="0" borderId="1" xfId="0" applyNumberFormat="1" applyFont="1" applyFill="1" applyBorder="1" applyAlignment="1">
      <alignment horizontal="right" wrapText="1"/>
    </xf>
    <xf numFmtId="164" fontId="2" fillId="2" borderId="5" xfId="0" applyNumberFormat="1" applyFont="1" applyFill="1" applyBorder="1" applyAlignment="1">
      <alignment horizontal="right" wrapText="1"/>
    </xf>
    <xf numFmtId="0" fontId="4" fillId="0" borderId="2" xfId="0" applyFont="1" applyBorder="1" applyAlignment="1">
      <alignment vertical="top" wrapText="1"/>
    </xf>
    <xf numFmtId="0" fontId="8" fillId="0" borderId="1" xfId="0" applyFont="1" applyFill="1" applyBorder="1" applyAlignment="1">
      <alignment horizontal="left" vertical="top" wrapText="1"/>
    </xf>
    <xf numFmtId="0" fontId="9" fillId="0" borderId="1" xfId="0" applyFont="1" applyFill="1" applyBorder="1" applyAlignment="1">
      <alignment vertical="top" wrapText="1"/>
    </xf>
    <xf numFmtId="164" fontId="4" fillId="0" borderId="1" xfId="0" applyNumberFormat="1" applyFont="1" applyBorder="1" applyAlignment="1">
      <alignment vertical="top" wrapText="1"/>
    </xf>
    <xf numFmtId="0" fontId="2" fillId="0" borderId="1" xfId="0" applyFont="1" applyFill="1" applyBorder="1" applyAlignment="1">
      <alignment horizontal="center" vertical="top" wrapText="1"/>
    </xf>
    <xf numFmtId="165" fontId="6" fillId="0" borderId="6" xfId="0" applyNumberFormat="1" applyFont="1" applyBorder="1" applyAlignment="1" applyProtection="1">
      <alignment horizontal="left" wrapText="1"/>
      <protection hidden="1"/>
    </xf>
    <xf numFmtId="0" fontId="3" fillId="0" borderId="0"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S81"/>
  <sheetViews>
    <sheetView showGridLines="0" tabSelected="1" view="pageBreakPreview" zoomScaleSheetLayoutView="100" workbookViewId="0">
      <selection activeCell="G6" sqref="G6"/>
    </sheetView>
  </sheetViews>
  <sheetFormatPr defaultRowHeight="15"/>
  <cols>
    <col min="1" max="1" width="29" style="3" customWidth="1"/>
    <col min="2" max="2" width="60" style="3" customWidth="1"/>
    <col min="3" max="7" width="16.7109375" style="3" customWidth="1"/>
    <col min="8" max="16384" width="9.140625" style="3"/>
  </cols>
  <sheetData>
    <row r="2" spans="1:7" ht="24" customHeight="1">
      <c r="A2" s="29" t="s">
        <v>80</v>
      </c>
      <c r="B2" s="29"/>
      <c r="C2" s="29"/>
      <c r="D2" s="29"/>
      <c r="E2" s="29"/>
      <c r="F2" s="29"/>
      <c r="G2" s="29"/>
    </row>
    <row r="3" spans="1:7" ht="19.5" customHeight="1">
      <c r="A3" s="5"/>
      <c r="B3" s="5"/>
      <c r="C3" s="5"/>
      <c r="D3" s="5"/>
      <c r="E3" s="5"/>
      <c r="F3" s="5"/>
      <c r="G3" s="6" t="s">
        <v>43</v>
      </c>
    </row>
    <row r="4" spans="1:7" ht="18.75" customHeight="1">
      <c r="A4" s="30" t="s">
        <v>41</v>
      </c>
      <c r="B4" s="30" t="s">
        <v>42</v>
      </c>
      <c r="C4" s="31" t="s">
        <v>78</v>
      </c>
      <c r="D4" s="31" t="s">
        <v>157</v>
      </c>
      <c r="E4" s="30" t="s">
        <v>46</v>
      </c>
      <c r="F4" s="14" t="s">
        <v>44</v>
      </c>
      <c r="G4" s="15"/>
    </row>
    <row r="5" spans="1:7" ht="92.25" customHeight="1">
      <c r="A5" s="30"/>
      <c r="B5" s="30"/>
      <c r="C5" s="32"/>
      <c r="D5" s="32"/>
      <c r="E5" s="30"/>
      <c r="F5" s="13" t="s">
        <v>79</v>
      </c>
      <c r="G5" s="27" t="s">
        <v>158</v>
      </c>
    </row>
    <row r="6" spans="1:7" ht="18.75">
      <c r="A6" s="1">
        <v>1</v>
      </c>
      <c r="B6" s="1">
        <v>2</v>
      </c>
      <c r="C6" s="1">
        <v>3</v>
      </c>
      <c r="D6" s="1">
        <v>4</v>
      </c>
      <c r="E6" s="1">
        <v>5</v>
      </c>
      <c r="F6" s="2">
        <v>6</v>
      </c>
      <c r="G6" s="2">
        <v>7</v>
      </c>
    </row>
    <row r="7" spans="1:7" s="9" customFormat="1" ht="18.75">
      <c r="A7" s="12" t="s">
        <v>0</v>
      </c>
      <c r="B7" s="8" t="s">
        <v>1</v>
      </c>
      <c r="C7" s="4">
        <f>C8+C15+C19+C22+C23+C24+C32+C35+C39+C42+C43+C10</f>
        <v>6437560.7000000002</v>
      </c>
      <c r="D7" s="4">
        <f>D8+D15+D19+D22+D23+D24+D32+D35+D39+D42+D43+D10</f>
        <v>1334830.3000000003</v>
      </c>
      <c r="E7" s="4">
        <f>E8+E15+E19+E22+E23+E24+E32+E35+E39+E42+E43+E10</f>
        <v>1261361.1000000001</v>
      </c>
      <c r="F7" s="4">
        <f t="shared" ref="F7:F42" si="0">E7/C7*100</f>
        <v>19.59377408278263</v>
      </c>
      <c r="G7" s="4">
        <f t="shared" ref="G7:G42" si="1">E7/D7*100</f>
        <v>94.495989490199605</v>
      </c>
    </row>
    <row r="8" spans="1:7" s="9" customFormat="1" ht="18.75">
      <c r="A8" s="12" t="s">
        <v>2</v>
      </c>
      <c r="B8" s="8" t="s">
        <v>3</v>
      </c>
      <c r="C8" s="4">
        <f>C9</f>
        <v>3983157</v>
      </c>
      <c r="D8" s="4">
        <f>D9</f>
        <v>843873</v>
      </c>
      <c r="E8" s="4">
        <f>E9</f>
        <v>769835.7</v>
      </c>
      <c r="F8" s="4">
        <f t="shared" si="0"/>
        <v>19.327274822458669</v>
      </c>
      <c r="G8" s="4">
        <f t="shared" si="1"/>
        <v>91.226487871990216</v>
      </c>
    </row>
    <row r="9" spans="1:7" s="9" customFormat="1" ht="18.75">
      <c r="A9" s="12" t="s">
        <v>4</v>
      </c>
      <c r="B9" s="8" t="s">
        <v>5</v>
      </c>
      <c r="C9" s="4">
        <v>3983157</v>
      </c>
      <c r="D9" s="4">
        <v>843873</v>
      </c>
      <c r="E9" s="4">
        <v>769835.7</v>
      </c>
      <c r="F9" s="4">
        <f t="shared" si="0"/>
        <v>19.327274822458669</v>
      </c>
      <c r="G9" s="4">
        <f t="shared" si="1"/>
        <v>91.226487871990216</v>
      </c>
    </row>
    <row r="10" spans="1:7" s="9" customFormat="1" ht="56.25">
      <c r="A10" s="12" t="s">
        <v>72</v>
      </c>
      <c r="B10" s="8" t="s">
        <v>61</v>
      </c>
      <c r="C10" s="4">
        <f>C11+C12+C13+C14</f>
        <v>32942.700000000004</v>
      </c>
      <c r="D10" s="4">
        <f>D11+D12+D13+D14</f>
        <v>8376.7999999999993</v>
      </c>
      <c r="E10" s="4">
        <f>E11+E12+E13+E14</f>
        <v>8256.6999999999989</v>
      </c>
      <c r="F10" s="4">
        <f t="shared" si="0"/>
        <v>25.063822941046116</v>
      </c>
      <c r="G10" s="4">
        <f t="shared" si="1"/>
        <v>98.566278292426702</v>
      </c>
    </row>
    <row r="11" spans="1:7" s="9" customFormat="1" ht="112.5">
      <c r="A11" s="12" t="s">
        <v>62</v>
      </c>
      <c r="B11" s="8" t="s">
        <v>63</v>
      </c>
      <c r="C11" s="4">
        <v>11688.9</v>
      </c>
      <c r="D11" s="4">
        <v>2972.8</v>
      </c>
      <c r="E11" s="4">
        <v>2872</v>
      </c>
      <c r="F11" s="4">
        <f t="shared" si="0"/>
        <v>24.570318849506798</v>
      </c>
      <c r="G11" s="4">
        <f t="shared" si="1"/>
        <v>96.609257265877275</v>
      </c>
    </row>
    <row r="12" spans="1:7" s="9" customFormat="1" ht="131.25">
      <c r="A12" s="12" t="s">
        <v>64</v>
      </c>
      <c r="B12" s="8" t="s">
        <v>65</v>
      </c>
      <c r="C12" s="4">
        <v>177.6</v>
      </c>
      <c r="D12" s="4">
        <v>44</v>
      </c>
      <c r="E12" s="4">
        <v>50.2</v>
      </c>
      <c r="F12" s="4">
        <f t="shared" si="0"/>
        <v>28.265765765765767</v>
      </c>
      <c r="G12" s="4">
        <f t="shared" si="1"/>
        <v>114.09090909090909</v>
      </c>
    </row>
    <row r="13" spans="1:7" s="9" customFormat="1" ht="112.5">
      <c r="A13" s="12" t="s">
        <v>66</v>
      </c>
      <c r="B13" s="8" t="s">
        <v>67</v>
      </c>
      <c r="C13" s="4">
        <v>25512.400000000001</v>
      </c>
      <c r="D13" s="4">
        <v>5860</v>
      </c>
      <c r="E13" s="4">
        <v>5850.9</v>
      </c>
      <c r="F13" s="4">
        <f t="shared" si="0"/>
        <v>22.933553879682034</v>
      </c>
      <c r="G13" s="4">
        <f t="shared" si="1"/>
        <v>99.844709897610912</v>
      </c>
    </row>
    <row r="14" spans="1:7" s="9" customFormat="1" ht="112.5">
      <c r="A14" s="12" t="s">
        <v>68</v>
      </c>
      <c r="B14" s="8" t="s">
        <v>69</v>
      </c>
      <c r="C14" s="4">
        <v>-4436.2</v>
      </c>
      <c r="D14" s="4">
        <v>-500</v>
      </c>
      <c r="E14" s="4">
        <v>-516.4</v>
      </c>
      <c r="F14" s="4">
        <f t="shared" si="0"/>
        <v>11.640593300572561</v>
      </c>
      <c r="G14" s="4">
        <f t="shared" si="1"/>
        <v>103.28</v>
      </c>
    </row>
    <row r="15" spans="1:7" s="9" customFormat="1" ht="18.75">
      <c r="A15" s="12" t="s">
        <v>6</v>
      </c>
      <c r="B15" s="8" t="s">
        <v>7</v>
      </c>
      <c r="C15" s="4">
        <f>C16+C17+C18</f>
        <v>697101.3</v>
      </c>
      <c r="D15" s="4">
        <f>D16+D17+D18</f>
        <v>173451.3</v>
      </c>
      <c r="E15" s="4">
        <f>E16+E17+E18</f>
        <v>176154.9</v>
      </c>
      <c r="F15" s="4">
        <f t="shared" si="0"/>
        <v>25.269627240689406</v>
      </c>
      <c r="G15" s="4">
        <f t="shared" si="1"/>
        <v>101.55870840979573</v>
      </c>
    </row>
    <row r="16" spans="1:7" s="9" customFormat="1" ht="37.5">
      <c r="A16" s="12" t="s">
        <v>8</v>
      </c>
      <c r="B16" s="8" t="s">
        <v>9</v>
      </c>
      <c r="C16" s="4">
        <v>680000</v>
      </c>
      <c r="D16" s="4">
        <v>164400</v>
      </c>
      <c r="E16" s="4">
        <v>166271.79999999999</v>
      </c>
      <c r="F16" s="4">
        <f t="shared" si="0"/>
        <v>24.451735294117647</v>
      </c>
      <c r="G16" s="4">
        <f t="shared" si="1"/>
        <v>101.13856447688563</v>
      </c>
    </row>
    <row r="17" spans="1:7" s="9" customFormat="1" ht="18.75">
      <c r="A17" s="12" t="s">
        <v>10</v>
      </c>
      <c r="B17" s="8" t="s">
        <v>11</v>
      </c>
      <c r="C17" s="4">
        <v>4101.3</v>
      </c>
      <c r="D17" s="4">
        <v>4101.3</v>
      </c>
      <c r="E17" s="4">
        <v>5018.3999999999996</v>
      </c>
      <c r="F17" s="4">
        <f t="shared" si="0"/>
        <v>122.36120254553433</v>
      </c>
      <c r="G17" s="4">
        <f t="shared" si="1"/>
        <v>122.36120254553433</v>
      </c>
    </row>
    <row r="18" spans="1:7" s="9" customFormat="1" ht="56.25">
      <c r="A18" s="12" t="s">
        <v>73</v>
      </c>
      <c r="B18" s="8" t="s">
        <v>74</v>
      </c>
      <c r="C18" s="4">
        <v>13000</v>
      </c>
      <c r="D18" s="4">
        <v>4950</v>
      </c>
      <c r="E18" s="4">
        <v>4864.7</v>
      </c>
      <c r="F18" s="4">
        <f t="shared" si="0"/>
        <v>37.420769230769231</v>
      </c>
      <c r="G18" s="4">
        <f t="shared" si="1"/>
        <v>98.276767676767676</v>
      </c>
    </row>
    <row r="19" spans="1:7" s="9" customFormat="1" ht="18.75">
      <c r="A19" s="12" t="s">
        <v>12</v>
      </c>
      <c r="B19" s="8" t="s">
        <v>13</v>
      </c>
      <c r="C19" s="4">
        <f>C20+C21</f>
        <v>747425</v>
      </c>
      <c r="D19" s="4">
        <f>D20+D21</f>
        <v>119000</v>
      </c>
      <c r="E19" s="4">
        <f>E20+E21</f>
        <v>116884</v>
      </c>
      <c r="F19" s="4">
        <f t="shared" si="0"/>
        <v>15.638224571027193</v>
      </c>
      <c r="G19" s="4">
        <f t="shared" si="1"/>
        <v>98.221848739495798</v>
      </c>
    </row>
    <row r="20" spans="1:7" s="9" customFormat="1" ht="54.75" customHeight="1">
      <c r="A20" s="12" t="s">
        <v>14</v>
      </c>
      <c r="B20" s="8" t="s">
        <v>15</v>
      </c>
      <c r="C20" s="4">
        <v>325000</v>
      </c>
      <c r="D20" s="4">
        <v>18000</v>
      </c>
      <c r="E20" s="4">
        <v>17909.900000000001</v>
      </c>
      <c r="F20" s="4">
        <f t="shared" si="0"/>
        <v>5.5107384615384625</v>
      </c>
      <c r="G20" s="4">
        <f t="shared" si="1"/>
        <v>99.49944444444445</v>
      </c>
    </row>
    <row r="21" spans="1:7" s="9" customFormat="1" ht="18.75">
      <c r="A21" s="12" t="s">
        <v>16</v>
      </c>
      <c r="B21" s="8" t="s">
        <v>17</v>
      </c>
      <c r="C21" s="4">
        <v>422425</v>
      </c>
      <c r="D21" s="4">
        <v>101000</v>
      </c>
      <c r="E21" s="4">
        <v>98974.1</v>
      </c>
      <c r="F21" s="4">
        <f t="shared" si="0"/>
        <v>23.429981653547969</v>
      </c>
      <c r="G21" s="4">
        <f t="shared" si="1"/>
        <v>97.994158415841596</v>
      </c>
    </row>
    <row r="22" spans="1:7" s="9" customFormat="1" ht="18.75">
      <c r="A22" s="12" t="s">
        <v>18</v>
      </c>
      <c r="B22" s="8" t="s">
        <v>19</v>
      </c>
      <c r="C22" s="4">
        <v>125800</v>
      </c>
      <c r="D22" s="4">
        <v>31100</v>
      </c>
      <c r="E22" s="4">
        <v>31971.599999999999</v>
      </c>
      <c r="F22" s="4">
        <f t="shared" si="0"/>
        <v>25.414626391096977</v>
      </c>
      <c r="G22" s="4">
        <f t="shared" si="1"/>
        <v>102.80257234726689</v>
      </c>
    </row>
    <row r="23" spans="1:7" s="9" customFormat="1" ht="56.25">
      <c r="A23" s="12" t="s">
        <v>20</v>
      </c>
      <c r="B23" s="8" t="s">
        <v>21</v>
      </c>
      <c r="C23" s="4"/>
      <c r="D23" s="4"/>
      <c r="E23" s="4">
        <v>-38.4</v>
      </c>
      <c r="F23" s="4"/>
      <c r="G23" s="4"/>
    </row>
    <row r="24" spans="1:7" s="9" customFormat="1" ht="54.75" customHeight="1">
      <c r="A24" s="12" t="s">
        <v>22</v>
      </c>
      <c r="B24" s="8" t="s">
        <v>23</v>
      </c>
      <c r="C24" s="4">
        <f>C25+C30+C31</f>
        <v>579811.19999999995</v>
      </c>
      <c r="D24" s="4">
        <f>D25+D30+D31</f>
        <v>99468.599999999991</v>
      </c>
      <c r="E24" s="4">
        <f>E25+E30+E31</f>
        <v>96987</v>
      </c>
      <c r="F24" s="4">
        <f t="shared" si="0"/>
        <v>16.727341589814067</v>
      </c>
      <c r="G24" s="4">
        <f t="shared" si="1"/>
        <v>97.505142326322087</v>
      </c>
    </row>
    <row r="25" spans="1:7" s="9" customFormat="1" ht="131.25">
      <c r="A25" s="12" t="s">
        <v>45</v>
      </c>
      <c r="B25" s="8" t="s">
        <v>47</v>
      </c>
      <c r="C25" s="4">
        <f>C26+C27+C28+C29</f>
        <v>459582.8</v>
      </c>
      <c r="D25" s="4">
        <f>D26+D27+D28+D29</f>
        <v>81836.899999999994</v>
      </c>
      <c r="E25" s="4">
        <f>E26+E27+E28+E29</f>
        <v>80763.7</v>
      </c>
      <c r="F25" s="4">
        <f>E25/C25*100</f>
        <v>17.573264273597704</v>
      </c>
      <c r="G25" s="4">
        <f>E25/D25*100</f>
        <v>98.688611127743116</v>
      </c>
    </row>
    <row r="26" spans="1:7" s="9" customFormat="1" ht="112.5" customHeight="1">
      <c r="A26" s="12" t="s">
        <v>53</v>
      </c>
      <c r="B26" s="8" t="s">
        <v>24</v>
      </c>
      <c r="C26" s="4">
        <v>400000</v>
      </c>
      <c r="D26" s="4">
        <v>65000</v>
      </c>
      <c r="E26" s="4">
        <v>63952</v>
      </c>
      <c r="F26" s="4">
        <f t="shared" si="0"/>
        <v>15.988</v>
      </c>
      <c r="G26" s="4">
        <f t="shared" si="1"/>
        <v>98.387692307692305</v>
      </c>
    </row>
    <row r="27" spans="1:7" s="9" customFormat="1" ht="111" customHeight="1">
      <c r="A27" s="12" t="s">
        <v>25</v>
      </c>
      <c r="B27" s="7" t="s">
        <v>48</v>
      </c>
      <c r="C27" s="4">
        <v>7200</v>
      </c>
      <c r="D27" s="4">
        <v>1200</v>
      </c>
      <c r="E27" s="4">
        <v>1172.0999999999999</v>
      </c>
      <c r="F27" s="4">
        <f t="shared" si="0"/>
        <v>16.279166666666669</v>
      </c>
      <c r="G27" s="4">
        <f t="shared" si="1"/>
        <v>97.674999999999983</v>
      </c>
    </row>
    <row r="28" spans="1:7" s="9" customFormat="1" ht="92.25" customHeight="1">
      <c r="A28" s="12" t="s">
        <v>26</v>
      </c>
      <c r="B28" s="8" t="s">
        <v>49</v>
      </c>
      <c r="C28" s="4">
        <v>82.8</v>
      </c>
      <c r="D28" s="4">
        <v>36.9</v>
      </c>
      <c r="E28" s="4">
        <v>35.700000000000003</v>
      </c>
      <c r="F28" s="4">
        <f t="shared" si="0"/>
        <v>43.115942028985508</v>
      </c>
      <c r="G28" s="4">
        <f t="shared" si="1"/>
        <v>96.747967479674813</v>
      </c>
    </row>
    <row r="29" spans="1:7" s="9" customFormat="1" ht="56.25">
      <c r="A29" s="12" t="s">
        <v>70</v>
      </c>
      <c r="B29" s="8" t="s">
        <v>71</v>
      </c>
      <c r="C29" s="4">
        <v>52300</v>
      </c>
      <c r="D29" s="4">
        <v>15600</v>
      </c>
      <c r="E29" s="4">
        <v>15603.9</v>
      </c>
      <c r="F29" s="4">
        <f t="shared" si="0"/>
        <v>29.835372848948371</v>
      </c>
      <c r="G29" s="4">
        <f t="shared" si="1"/>
        <v>100.02500000000001</v>
      </c>
    </row>
    <row r="30" spans="1:7" s="9" customFormat="1" ht="75.75" customHeight="1">
      <c r="A30" s="12" t="s">
        <v>27</v>
      </c>
      <c r="B30" s="8" t="s">
        <v>28</v>
      </c>
      <c r="C30" s="4">
        <v>5918</v>
      </c>
      <c r="D30" s="4"/>
      <c r="E30" s="4">
        <v>25</v>
      </c>
      <c r="F30" s="4">
        <f t="shared" si="0"/>
        <v>0.42244001351808047</v>
      </c>
      <c r="G30" s="16" t="e">
        <f t="shared" si="1"/>
        <v>#DIV/0!</v>
      </c>
    </row>
    <row r="31" spans="1:7" s="9" customFormat="1" ht="112.5">
      <c r="A31" s="12" t="s">
        <v>29</v>
      </c>
      <c r="B31" s="8" t="s">
        <v>75</v>
      </c>
      <c r="C31" s="4">
        <v>114310.39999999999</v>
      </c>
      <c r="D31" s="4">
        <v>17631.7</v>
      </c>
      <c r="E31" s="4">
        <v>16198.3</v>
      </c>
      <c r="F31" s="4">
        <f t="shared" si="0"/>
        <v>14.170451682436594</v>
      </c>
      <c r="G31" s="4">
        <f t="shared" si="1"/>
        <v>91.870324472399133</v>
      </c>
    </row>
    <row r="32" spans="1:7" s="9" customFormat="1" ht="37.5">
      <c r="A32" s="12" t="s">
        <v>30</v>
      </c>
      <c r="B32" s="11" t="s">
        <v>31</v>
      </c>
      <c r="C32" s="4">
        <f>C33+C34</f>
        <v>13267</v>
      </c>
      <c r="D32" s="4">
        <f>D33+D34</f>
        <v>8267</v>
      </c>
      <c r="E32" s="4">
        <f>E33+E34</f>
        <v>8109.4</v>
      </c>
      <c r="F32" s="4">
        <f t="shared" si="0"/>
        <v>61.124594859425642</v>
      </c>
      <c r="G32" s="4">
        <f t="shared" si="1"/>
        <v>98.093625257046085</v>
      </c>
    </row>
    <row r="33" spans="1:19" s="9" customFormat="1" ht="37.5">
      <c r="A33" s="12" t="s">
        <v>32</v>
      </c>
      <c r="B33" s="11" t="s">
        <v>33</v>
      </c>
      <c r="C33" s="4">
        <v>13266.3</v>
      </c>
      <c r="D33" s="4">
        <v>8266.2999999999993</v>
      </c>
      <c r="E33" s="4">
        <v>8108.7</v>
      </c>
      <c r="F33" s="4">
        <f t="shared" si="0"/>
        <v>61.12254358788811</v>
      </c>
      <c r="G33" s="4">
        <f t="shared" si="1"/>
        <v>98.093463822992149</v>
      </c>
    </row>
    <row r="34" spans="1:19" s="9" customFormat="1" ht="35.25" customHeight="1">
      <c r="A34" s="12" t="s">
        <v>59</v>
      </c>
      <c r="B34" s="11" t="s">
        <v>60</v>
      </c>
      <c r="C34" s="4">
        <v>0.7</v>
      </c>
      <c r="D34" s="4">
        <v>0.7</v>
      </c>
      <c r="E34" s="4">
        <v>0.7</v>
      </c>
      <c r="F34" s="4">
        <f t="shared" si="0"/>
        <v>100</v>
      </c>
      <c r="G34" s="4">
        <f t="shared" si="1"/>
        <v>100</v>
      </c>
    </row>
    <row r="35" spans="1:19" s="9" customFormat="1" ht="56.25">
      <c r="A35" s="12" t="s">
        <v>34</v>
      </c>
      <c r="B35" s="11" t="s">
        <v>76</v>
      </c>
      <c r="C35" s="4">
        <f>C36+C38+C37</f>
        <v>67645.5</v>
      </c>
      <c r="D35" s="4">
        <f>D36+D38+D37</f>
        <v>4348.8</v>
      </c>
      <c r="E35" s="4">
        <f>E36+E37+E38</f>
        <v>3980.4</v>
      </c>
      <c r="F35" s="4">
        <f t="shared" si="0"/>
        <v>5.884205157771027</v>
      </c>
      <c r="G35" s="4">
        <f t="shared" si="1"/>
        <v>91.528697571743919</v>
      </c>
    </row>
    <row r="36" spans="1:19" s="9" customFormat="1" ht="37.5" customHeight="1">
      <c r="A36" s="12" t="s">
        <v>51</v>
      </c>
      <c r="B36" s="8" t="s">
        <v>52</v>
      </c>
      <c r="C36" s="10">
        <v>67054.600000000006</v>
      </c>
      <c r="D36" s="10">
        <v>4157</v>
      </c>
      <c r="E36" s="10">
        <v>3347.7</v>
      </c>
      <c r="F36" s="4">
        <f t="shared" si="0"/>
        <v>4.9924986503535917</v>
      </c>
      <c r="G36" s="4">
        <f t="shared" si="1"/>
        <v>80.531633389463551</v>
      </c>
    </row>
    <row r="37" spans="1:19" s="9" customFormat="1" ht="56.25">
      <c r="A37" s="12" t="s">
        <v>57</v>
      </c>
      <c r="B37" s="11" t="s">
        <v>58</v>
      </c>
      <c r="C37" s="10">
        <v>590.9</v>
      </c>
      <c r="D37" s="10">
        <v>191.8</v>
      </c>
      <c r="E37" s="10">
        <v>198.4</v>
      </c>
      <c r="F37" s="4">
        <f t="shared" si="0"/>
        <v>33.575901167710278</v>
      </c>
      <c r="G37" s="4">
        <f t="shared" si="1"/>
        <v>103.44108446298227</v>
      </c>
    </row>
    <row r="38" spans="1:19" s="9" customFormat="1" ht="37.5">
      <c r="A38" s="12" t="s">
        <v>55</v>
      </c>
      <c r="B38" s="11" t="s">
        <v>56</v>
      </c>
      <c r="C38" s="4"/>
      <c r="D38" s="4"/>
      <c r="E38" s="4">
        <v>434.3</v>
      </c>
      <c r="F38" s="4"/>
      <c r="G38" s="16" t="e">
        <f t="shared" si="1"/>
        <v>#DIV/0!</v>
      </c>
    </row>
    <row r="39" spans="1:19" s="9" customFormat="1" ht="37.5">
      <c r="A39" s="12" t="s">
        <v>35</v>
      </c>
      <c r="B39" s="8" t="s">
        <v>54</v>
      </c>
      <c r="C39" s="4">
        <f>C40+C41</f>
        <v>96000</v>
      </c>
      <c r="D39" s="4">
        <f>D40+D41</f>
        <v>22050</v>
      </c>
      <c r="E39" s="4">
        <f>E40+E41</f>
        <v>22234.9</v>
      </c>
      <c r="F39" s="4">
        <f t="shared" si="0"/>
        <v>23.161354166666666</v>
      </c>
      <c r="G39" s="4">
        <f t="shared" si="1"/>
        <v>100.83854875283447</v>
      </c>
    </row>
    <row r="40" spans="1:19" s="9" customFormat="1" ht="129.75" customHeight="1">
      <c r="A40" s="12" t="s">
        <v>50</v>
      </c>
      <c r="B40" s="8" t="s">
        <v>77</v>
      </c>
      <c r="C40" s="4">
        <v>46000</v>
      </c>
      <c r="D40" s="4">
        <v>9050</v>
      </c>
      <c r="E40" s="4">
        <v>9053.4</v>
      </c>
      <c r="F40" s="4">
        <f t="shared" si="0"/>
        <v>19.681304347826085</v>
      </c>
      <c r="G40" s="4">
        <f t="shared" si="1"/>
        <v>100.03756906077348</v>
      </c>
    </row>
    <row r="41" spans="1:19" s="9" customFormat="1" ht="75">
      <c r="A41" s="12" t="s">
        <v>36</v>
      </c>
      <c r="B41" s="8" t="s">
        <v>37</v>
      </c>
      <c r="C41" s="4">
        <v>50000</v>
      </c>
      <c r="D41" s="4">
        <v>13000</v>
      </c>
      <c r="E41" s="4">
        <v>13181.5</v>
      </c>
      <c r="F41" s="4">
        <f t="shared" si="0"/>
        <v>26.362999999999996</v>
      </c>
      <c r="G41" s="4">
        <f t="shared" si="1"/>
        <v>101.39615384615384</v>
      </c>
      <c r="M41" s="28" t="s">
        <v>150</v>
      </c>
      <c r="N41" s="28"/>
      <c r="O41" s="28"/>
      <c r="P41" s="28"/>
      <c r="Q41" s="28"/>
      <c r="R41" s="28"/>
      <c r="S41" s="28"/>
    </row>
    <row r="42" spans="1:19" s="9" customFormat="1" ht="19.5" customHeight="1">
      <c r="A42" s="12" t="s">
        <v>38</v>
      </c>
      <c r="B42" s="8" t="s">
        <v>39</v>
      </c>
      <c r="C42" s="4">
        <v>94411</v>
      </c>
      <c r="D42" s="4">
        <v>24894.799999999999</v>
      </c>
      <c r="E42" s="4">
        <v>26947.8</v>
      </c>
      <c r="F42" s="4">
        <f t="shared" si="0"/>
        <v>28.543072311489126</v>
      </c>
      <c r="G42" s="4">
        <f t="shared" si="1"/>
        <v>108.24670212253163</v>
      </c>
    </row>
    <row r="43" spans="1:19" s="9" customFormat="1" ht="18.75">
      <c r="A43" s="12" t="s">
        <v>40</v>
      </c>
      <c r="B43" s="8" t="s">
        <v>156</v>
      </c>
      <c r="C43" s="4"/>
      <c r="D43" s="16"/>
      <c r="E43" s="4">
        <v>37.1</v>
      </c>
      <c r="F43" s="4"/>
      <c r="G43" s="4"/>
    </row>
    <row r="44" spans="1:19" ht="18.75">
      <c r="A44" s="12" t="s">
        <v>81</v>
      </c>
      <c r="B44" s="17" t="s">
        <v>82</v>
      </c>
      <c r="C44" s="18">
        <f>C45+C74+C78</f>
        <v>5555227.7999999998</v>
      </c>
      <c r="D44" s="18">
        <f t="shared" ref="D44:E44" si="2">D45+D74+D78</f>
        <v>1009355.4999999999</v>
      </c>
      <c r="E44" s="18">
        <f t="shared" si="2"/>
        <v>900802.60000000021</v>
      </c>
      <c r="F44" s="19">
        <f t="shared" ref="F44:F80" si="3">E44/C44*100</f>
        <v>16.215403443941582</v>
      </c>
      <c r="G44" s="19">
        <f t="shared" ref="G44:G80" si="4">E44/D44*100</f>
        <v>89.245325358607573</v>
      </c>
    </row>
    <row r="45" spans="1:19" ht="56.25">
      <c r="A45" s="12" t="s">
        <v>83</v>
      </c>
      <c r="B45" s="20" t="s">
        <v>84</v>
      </c>
      <c r="C45" s="21">
        <f>SUM(C46:C73)</f>
        <v>5557350.4000000004</v>
      </c>
      <c r="D45" s="21">
        <f>SUM(D46:D73)</f>
        <v>1011478.0999999999</v>
      </c>
      <c r="E45" s="21">
        <f>SUM(E46:E73)</f>
        <v>902925.20000000019</v>
      </c>
      <c r="F45" s="4">
        <f t="shared" si="3"/>
        <v>16.247404518527393</v>
      </c>
      <c r="G45" s="4">
        <f t="shared" si="4"/>
        <v>89.267894183769315</v>
      </c>
    </row>
    <row r="46" spans="1:19" ht="56.25">
      <c r="A46" s="12" t="s">
        <v>85</v>
      </c>
      <c r="B46" s="11" t="s">
        <v>86</v>
      </c>
      <c r="C46" s="4">
        <v>34189.1</v>
      </c>
      <c r="D46" s="4">
        <v>8547.2000000000007</v>
      </c>
      <c r="E46" s="4">
        <v>8547</v>
      </c>
      <c r="F46" s="4">
        <f t="shared" si="3"/>
        <v>24.99919565007561</v>
      </c>
      <c r="G46" s="4">
        <f t="shared" si="4"/>
        <v>99.997660052414815</v>
      </c>
    </row>
    <row r="47" spans="1:19" ht="39" customHeight="1">
      <c r="A47" s="12" t="s">
        <v>87</v>
      </c>
      <c r="B47" s="11" t="s">
        <v>88</v>
      </c>
      <c r="C47" s="4">
        <v>270</v>
      </c>
      <c r="D47" s="22"/>
      <c r="E47" s="22"/>
      <c r="F47" s="4"/>
      <c r="G47" s="4"/>
    </row>
    <row r="48" spans="1:19" ht="111.75" customHeight="1">
      <c r="A48" s="12" t="s">
        <v>89</v>
      </c>
      <c r="B48" s="11" t="s">
        <v>90</v>
      </c>
      <c r="C48" s="4">
        <v>912316</v>
      </c>
      <c r="D48" s="22">
        <v>25051.4</v>
      </c>
      <c r="E48" s="22">
        <v>25051.4</v>
      </c>
      <c r="F48" s="4">
        <f t="shared" ref="F48" si="5">E48/C48*100</f>
        <v>2.7459126004586132</v>
      </c>
      <c r="G48" s="4">
        <f t="shared" ref="G48" si="6">E48/D48*100</f>
        <v>100</v>
      </c>
    </row>
    <row r="49" spans="1:7" ht="73.5" customHeight="1">
      <c r="A49" s="12" t="s">
        <v>91</v>
      </c>
      <c r="B49" s="11" t="s">
        <v>92</v>
      </c>
      <c r="C49" s="4">
        <v>100000</v>
      </c>
      <c r="D49" s="22"/>
      <c r="E49" s="22"/>
      <c r="F49" s="4"/>
      <c r="G49" s="4"/>
    </row>
    <row r="50" spans="1:7" ht="74.25" customHeight="1">
      <c r="A50" s="12" t="s">
        <v>93</v>
      </c>
      <c r="B50" s="11" t="s">
        <v>94</v>
      </c>
      <c r="C50" s="4">
        <v>2530994.2999999998</v>
      </c>
      <c r="D50" s="4">
        <v>518384.5</v>
      </c>
      <c r="E50" s="4">
        <v>483153.5</v>
      </c>
      <c r="F50" s="4">
        <f t="shared" si="3"/>
        <v>19.089474045832503</v>
      </c>
      <c r="G50" s="4">
        <f t="shared" si="4"/>
        <v>93.203693397468484</v>
      </c>
    </row>
    <row r="51" spans="1:7" ht="94.5" customHeight="1">
      <c r="A51" s="12" t="s">
        <v>95</v>
      </c>
      <c r="B51" s="11" t="s">
        <v>96</v>
      </c>
      <c r="C51" s="4">
        <v>3597</v>
      </c>
      <c r="D51" s="4">
        <v>944.2</v>
      </c>
      <c r="E51" s="4">
        <v>730.7</v>
      </c>
      <c r="F51" s="4">
        <f t="shared" si="3"/>
        <v>20.314150681123159</v>
      </c>
      <c r="G51" s="4">
        <f t="shared" si="4"/>
        <v>77.388265198051272</v>
      </c>
    </row>
    <row r="52" spans="1:7" ht="168" customHeight="1">
      <c r="A52" s="12" t="s">
        <v>97</v>
      </c>
      <c r="B52" s="11" t="s">
        <v>98</v>
      </c>
      <c r="C52" s="4">
        <v>1292.8</v>
      </c>
      <c r="D52" s="4">
        <v>323.2</v>
      </c>
      <c r="E52" s="4">
        <v>323.2</v>
      </c>
      <c r="F52" s="4">
        <f t="shared" si="3"/>
        <v>25</v>
      </c>
      <c r="G52" s="4">
        <f t="shared" si="4"/>
        <v>100</v>
      </c>
    </row>
    <row r="53" spans="1:7" ht="131.25" customHeight="1">
      <c r="A53" s="12" t="s">
        <v>99</v>
      </c>
      <c r="B53" s="11" t="s">
        <v>100</v>
      </c>
      <c r="C53" s="4">
        <v>1336.6</v>
      </c>
      <c r="D53" s="4">
        <v>351</v>
      </c>
      <c r="E53" s="4">
        <v>285.10000000000002</v>
      </c>
      <c r="F53" s="4">
        <f t="shared" si="3"/>
        <v>21.330240909771064</v>
      </c>
      <c r="G53" s="4">
        <f t="shared" si="4"/>
        <v>81.225071225071233</v>
      </c>
    </row>
    <row r="54" spans="1:7" ht="186.75" customHeight="1">
      <c r="A54" s="12" t="s">
        <v>101</v>
      </c>
      <c r="B54" s="11" t="s">
        <v>102</v>
      </c>
      <c r="C54" s="4">
        <v>14029</v>
      </c>
      <c r="D54" s="4">
        <v>4140.2</v>
      </c>
      <c r="E54" s="4">
        <v>3458.7</v>
      </c>
      <c r="F54" s="4">
        <f t="shared" si="3"/>
        <v>24.653931142633116</v>
      </c>
      <c r="G54" s="4">
        <f t="shared" si="4"/>
        <v>83.53944253900778</v>
      </c>
    </row>
    <row r="55" spans="1:7" ht="93.75" customHeight="1">
      <c r="A55" s="12" t="s">
        <v>103</v>
      </c>
      <c r="B55" s="11" t="s">
        <v>104</v>
      </c>
      <c r="C55" s="4">
        <v>13084.6</v>
      </c>
      <c r="D55" s="4">
        <v>3271.2</v>
      </c>
      <c r="E55" s="4">
        <v>3197.6</v>
      </c>
      <c r="F55" s="4">
        <f t="shared" si="3"/>
        <v>24.437888815859864</v>
      </c>
      <c r="G55" s="4">
        <f t="shared" si="4"/>
        <v>97.750061139642952</v>
      </c>
    </row>
    <row r="56" spans="1:7" ht="112.5">
      <c r="A56" s="12" t="s">
        <v>105</v>
      </c>
      <c r="B56" s="11" t="s">
        <v>106</v>
      </c>
      <c r="C56" s="4">
        <v>1877.1</v>
      </c>
      <c r="D56" s="4">
        <v>641.5</v>
      </c>
      <c r="E56" s="4">
        <v>528.1</v>
      </c>
      <c r="F56" s="4">
        <f t="shared" si="3"/>
        <v>28.133823451068139</v>
      </c>
      <c r="G56" s="4">
        <f t="shared" si="4"/>
        <v>82.322681215900246</v>
      </c>
    </row>
    <row r="57" spans="1:7" ht="149.25" customHeight="1">
      <c r="A57" s="12" t="s">
        <v>107</v>
      </c>
      <c r="B57" s="11" t="s">
        <v>108</v>
      </c>
      <c r="C57" s="4">
        <v>4888.1000000000004</v>
      </c>
      <c r="D57" s="4">
        <v>1381.7</v>
      </c>
      <c r="E57" s="4">
        <v>1145.9000000000001</v>
      </c>
      <c r="F57" s="4">
        <f t="shared" si="3"/>
        <v>23.44264642703709</v>
      </c>
      <c r="G57" s="4">
        <f t="shared" si="4"/>
        <v>82.934066729391333</v>
      </c>
    </row>
    <row r="58" spans="1:7" ht="94.5" customHeight="1">
      <c r="A58" s="12" t="s">
        <v>109</v>
      </c>
      <c r="B58" s="11" t="s">
        <v>110</v>
      </c>
      <c r="C58" s="4">
        <v>156638.39999999999</v>
      </c>
      <c r="D58" s="4">
        <v>40815</v>
      </c>
      <c r="E58" s="4">
        <v>35734.199999999997</v>
      </c>
      <c r="F58" s="4">
        <f t="shared" si="3"/>
        <v>22.813179909907149</v>
      </c>
      <c r="G58" s="4">
        <f t="shared" si="4"/>
        <v>87.551635428151414</v>
      </c>
    </row>
    <row r="59" spans="1:7" ht="75" customHeight="1">
      <c r="A59" s="12" t="s">
        <v>111</v>
      </c>
      <c r="B59" s="11" t="s">
        <v>112</v>
      </c>
      <c r="C59" s="4">
        <v>890.2</v>
      </c>
      <c r="D59" s="4">
        <v>222.1</v>
      </c>
      <c r="E59" s="4">
        <v>180.1</v>
      </c>
      <c r="F59" s="4">
        <f t="shared" si="3"/>
        <v>20.231408672208488</v>
      </c>
      <c r="G59" s="4">
        <f t="shared" si="4"/>
        <v>81.089599279603789</v>
      </c>
    </row>
    <row r="60" spans="1:7" ht="93.75" customHeight="1">
      <c r="A60" s="12" t="s">
        <v>113</v>
      </c>
      <c r="B60" s="11" t="s">
        <v>114</v>
      </c>
      <c r="C60" s="4">
        <v>261208.6</v>
      </c>
      <c r="D60" s="4">
        <v>88538.7</v>
      </c>
      <c r="E60" s="4">
        <v>65799.5</v>
      </c>
      <c r="F60" s="4">
        <f t="shared" si="3"/>
        <v>25.190403378755523</v>
      </c>
      <c r="G60" s="4">
        <f t="shared" si="4"/>
        <v>74.317219475777264</v>
      </c>
    </row>
    <row r="61" spans="1:7" ht="114" customHeight="1">
      <c r="A61" s="12" t="s">
        <v>115</v>
      </c>
      <c r="B61" s="11" t="s">
        <v>116</v>
      </c>
      <c r="C61" s="22">
        <v>66505.100000000006</v>
      </c>
      <c r="D61" s="4">
        <v>20982.799999999999</v>
      </c>
      <c r="E61" s="4">
        <v>13997.3</v>
      </c>
      <c r="F61" s="4">
        <f t="shared" si="3"/>
        <v>21.046957301019017</v>
      </c>
      <c r="G61" s="4">
        <f t="shared" si="4"/>
        <v>66.708446918428422</v>
      </c>
    </row>
    <row r="62" spans="1:7" ht="113.25" customHeight="1">
      <c r="A62" s="12" t="s">
        <v>117</v>
      </c>
      <c r="B62" s="11" t="s">
        <v>118</v>
      </c>
      <c r="C62" s="22">
        <v>18091.900000000001</v>
      </c>
      <c r="D62" s="4">
        <v>3983.3</v>
      </c>
      <c r="E62" s="4">
        <v>2814.6</v>
      </c>
      <c r="F62" s="4">
        <f t="shared" si="3"/>
        <v>15.557238322122052</v>
      </c>
      <c r="G62" s="4">
        <f t="shared" si="4"/>
        <v>70.660005523058771</v>
      </c>
    </row>
    <row r="63" spans="1:7" ht="238.5" customHeight="1">
      <c r="A63" s="12" t="s">
        <v>119</v>
      </c>
      <c r="B63" s="23" t="s">
        <v>120</v>
      </c>
      <c r="C63" s="4">
        <v>6323.8</v>
      </c>
      <c r="D63" s="4">
        <v>1587.2</v>
      </c>
      <c r="E63" s="4">
        <v>1166.8</v>
      </c>
      <c r="F63" s="4">
        <f t="shared" si="3"/>
        <v>18.450931402005121</v>
      </c>
      <c r="G63" s="4">
        <f t="shared" si="4"/>
        <v>73.51310483870968</v>
      </c>
    </row>
    <row r="64" spans="1:7" ht="171" customHeight="1">
      <c r="A64" s="12" t="s">
        <v>121</v>
      </c>
      <c r="B64" s="11" t="s">
        <v>122</v>
      </c>
      <c r="C64" s="4">
        <v>49661.4</v>
      </c>
      <c r="D64" s="4">
        <v>10714.8</v>
      </c>
      <c r="E64" s="4">
        <v>7953.8</v>
      </c>
      <c r="F64" s="4">
        <f t="shared" si="3"/>
        <v>16.016060763490355</v>
      </c>
      <c r="G64" s="4">
        <f t="shared" si="4"/>
        <v>74.231903535296979</v>
      </c>
    </row>
    <row r="65" spans="1:7" ht="169.5" customHeight="1">
      <c r="A65" s="12" t="s">
        <v>123</v>
      </c>
      <c r="B65" s="11" t="s">
        <v>124</v>
      </c>
      <c r="C65" s="4">
        <v>496.6</v>
      </c>
      <c r="D65" s="4">
        <v>145.69999999999999</v>
      </c>
      <c r="E65" s="4">
        <v>76</v>
      </c>
      <c r="F65" s="4">
        <f t="shared" si="3"/>
        <v>15.304067660088602</v>
      </c>
      <c r="G65" s="4">
        <f t="shared" si="4"/>
        <v>52.161976664378862</v>
      </c>
    </row>
    <row r="66" spans="1:7" ht="131.25" customHeight="1">
      <c r="A66" s="12" t="s">
        <v>125</v>
      </c>
      <c r="B66" s="11" t="s">
        <v>126</v>
      </c>
      <c r="C66" s="22">
        <v>196.1</v>
      </c>
      <c r="D66" s="4">
        <v>45.8</v>
      </c>
      <c r="E66" s="4">
        <v>29.4</v>
      </c>
      <c r="F66" s="4">
        <f t="shared" si="3"/>
        <v>14.992350841407445</v>
      </c>
      <c r="G66" s="4">
        <f t="shared" si="4"/>
        <v>64.192139737991269</v>
      </c>
    </row>
    <row r="67" spans="1:7" ht="113.25" customHeight="1">
      <c r="A67" s="12" t="s">
        <v>127</v>
      </c>
      <c r="B67" s="11" t="s">
        <v>128</v>
      </c>
      <c r="C67" s="22">
        <v>19609.400000000001</v>
      </c>
      <c r="D67" s="4">
        <v>4150.3</v>
      </c>
      <c r="E67" s="4">
        <v>3435.6</v>
      </c>
      <c r="F67" s="4">
        <f t="shared" si="3"/>
        <v>17.52016889858945</v>
      </c>
      <c r="G67" s="4">
        <f t="shared" si="4"/>
        <v>82.779558104233416</v>
      </c>
    </row>
    <row r="68" spans="1:7" ht="75">
      <c r="A68" s="12" t="s">
        <v>129</v>
      </c>
      <c r="B68" s="23" t="s">
        <v>153</v>
      </c>
      <c r="C68" s="4">
        <v>1352766</v>
      </c>
      <c r="D68" s="4">
        <v>277148.90000000002</v>
      </c>
      <c r="E68" s="4">
        <v>245306.7</v>
      </c>
      <c r="F68" s="4">
        <f t="shared" si="3"/>
        <v>18.133712704192746</v>
      </c>
      <c r="G68" s="4">
        <f t="shared" si="4"/>
        <v>88.510796903758234</v>
      </c>
    </row>
    <row r="69" spans="1:7" ht="182.25" customHeight="1">
      <c r="A69" s="12" t="s">
        <v>130</v>
      </c>
      <c r="B69" s="23" t="s">
        <v>131</v>
      </c>
      <c r="C69" s="4">
        <v>983.7</v>
      </c>
      <c r="D69" s="4">
        <v>107.4</v>
      </c>
      <c r="E69" s="4">
        <v>10</v>
      </c>
      <c r="F69" s="4">
        <f t="shared" si="3"/>
        <v>1.0165700925078784</v>
      </c>
      <c r="G69" s="4">
        <f t="shared" si="4"/>
        <v>9.3109869646182499</v>
      </c>
    </row>
    <row r="70" spans="1:7" ht="94.5" customHeight="1">
      <c r="A70" s="12" t="s">
        <v>132</v>
      </c>
      <c r="B70" s="23" t="s">
        <v>133</v>
      </c>
      <c r="C70" s="4">
        <v>51.5</v>
      </c>
      <c r="D70" s="4"/>
      <c r="E70" s="4"/>
      <c r="F70" s="4"/>
      <c r="G70" s="4"/>
    </row>
    <row r="71" spans="1:7" ht="56.25">
      <c r="A71" s="12" t="s">
        <v>134</v>
      </c>
      <c r="B71" s="23" t="s">
        <v>135</v>
      </c>
      <c r="C71" s="4">
        <v>4843.8</v>
      </c>
      <c r="D71" s="4"/>
      <c r="E71" s="4"/>
      <c r="F71" s="4"/>
      <c r="G71" s="4"/>
    </row>
    <row r="72" spans="1:7" ht="56.25">
      <c r="A72" s="12" t="s">
        <v>151</v>
      </c>
      <c r="B72" s="23" t="s">
        <v>136</v>
      </c>
      <c r="C72" s="4">
        <v>921.8</v>
      </c>
      <c r="D72" s="4"/>
      <c r="E72" s="4"/>
      <c r="F72" s="4"/>
      <c r="G72" s="4"/>
    </row>
    <row r="73" spans="1:7" ht="75">
      <c r="A73" s="12" t="s">
        <v>137</v>
      </c>
      <c r="B73" s="11" t="s">
        <v>154</v>
      </c>
      <c r="C73" s="4">
        <v>287.5</v>
      </c>
      <c r="D73" s="4"/>
      <c r="E73" s="4"/>
      <c r="F73" s="4"/>
      <c r="G73" s="4"/>
    </row>
    <row r="74" spans="1:7" ht="131.25" customHeight="1">
      <c r="A74" s="12" t="s">
        <v>138</v>
      </c>
      <c r="B74" s="24" t="s">
        <v>139</v>
      </c>
      <c r="C74" s="21">
        <f>C75</f>
        <v>213.1</v>
      </c>
      <c r="D74" s="21">
        <f t="shared" ref="D74:E74" si="7">D75</f>
        <v>213.1</v>
      </c>
      <c r="E74" s="21">
        <f t="shared" si="7"/>
        <v>213.1</v>
      </c>
      <c r="F74" s="4">
        <f t="shared" ref="F74:F75" si="8">E74/C74*100</f>
        <v>100</v>
      </c>
      <c r="G74" s="4">
        <f t="shared" ref="G74:G75" si="9">E74/D74*100</f>
        <v>100</v>
      </c>
    </row>
    <row r="75" spans="1:7" ht="37.5" customHeight="1">
      <c r="A75" s="12" t="s">
        <v>140</v>
      </c>
      <c r="B75" s="25" t="s">
        <v>141</v>
      </c>
      <c r="C75" s="18">
        <f>C76+C77</f>
        <v>213.1</v>
      </c>
      <c r="D75" s="18">
        <f t="shared" ref="D75:E75" si="10">D76+D77</f>
        <v>213.1</v>
      </c>
      <c r="E75" s="18">
        <f t="shared" si="10"/>
        <v>213.1</v>
      </c>
      <c r="F75" s="4">
        <f t="shared" si="8"/>
        <v>100</v>
      </c>
      <c r="G75" s="4">
        <f t="shared" si="9"/>
        <v>100</v>
      </c>
    </row>
    <row r="76" spans="1:7" ht="54" customHeight="1">
      <c r="A76" s="12" t="s">
        <v>142</v>
      </c>
      <c r="B76" s="25" t="s">
        <v>143</v>
      </c>
      <c r="C76" s="18">
        <v>210.6</v>
      </c>
      <c r="D76" s="21">
        <v>210.6</v>
      </c>
      <c r="E76" s="18">
        <v>210.6</v>
      </c>
      <c r="F76" s="4">
        <f>E76/C76*100</f>
        <v>100</v>
      </c>
      <c r="G76" s="4">
        <f>E76/D76*100</f>
        <v>100</v>
      </c>
    </row>
    <row r="77" spans="1:7" ht="56.25">
      <c r="A77" s="12" t="s">
        <v>144</v>
      </c>
      <c r="B77" s="25" t="s">
        <v>145</v>
      </c>
      <c r="C77" s="18">
        <v>2.5</v>
      </c>
      <c r="D77" s="21">
        <v>2.5</v>
      </c>
      <c r="E77" s="18">
        <v>2.5</v>
      </c>
      <c r="F77" s="4">
        <f>E77/C77*100</f>
        <v>100</v>
      </c>
      <c r="G77" s="4">
        <f>E77/D77*100</f>
        <v>100</v>
      </c>
    </row>
    <row r="78" spans="1:7" ht="75">
      <c r="A78" s="12" t="s">
        <v>146</v>
      </c>
      <c r="B78" s="11" t="s">
        <v>147</v>
      </c>
      <c r="C78" s="4">
        <f>C79</f>
        <v>-2335.6999999999998</v>
      </c>
      <c r="D78" s="4">
        <f>D79</f>
        <v>-2335.6999999999998</v>
      </c>
      <c r="E78" s="4">
        <f t="shared" ref="E78" si="11">E79</f>
        <v>-2335.6999999999998</v>
      </c>
      <c r="F78" s="4">
        <f t="shared" si="3"/>
        <v>100</v>
      </c>
      <c r="G78" s="4">
        <f t="shared" si="4"/>
        <v>100</v>
      </c>
    </row>
    <row r="79" spans="1:7" ht="75">
      <c r="A79" s="12" t="s">
        <v>148</v>
      </c>
      <c r="B79" s="11" t="s">
        <v>149</v>
      </c>
      <c r="C79" s="4">
        <v>-2335.6999999999998</v>
      </c>
      <c r="D79" s="4">
        <v>-2335.6999999999998</v>
      </c>
      <c r="E79" s="4">
        <v>-2335.6999999999998</v>
      </c>
      <c r="F79" s="4">
        <f t="shared" si="3"/>
        <v>100</v>
      </c>
      <c r="G79" s="4">
        <f t="shared" si="4"/>
        <v>100</v>
      </c>
    </row>
    <row r="80" spans="1:7" ht="18.75">
      <c r="A80" s="11"/>
      <c r="B80" s="11" t="s">
        <v>152</v>
      </c>
      <c r="C80" s="26">
        <f>C7+C44</f>
        <v>11992788.5</v>
      </c>
      <c r="D80" s="26">
        <f t="shared" ref="D80:E80" si="12">D7+D44</f>
        <v>2344185.8000000003</v>
      </c>
      <c r="E80" s="26">
        <f t="shared" si="12"/>
        <v>2162163.7000000002</v>
      </c>
      <c r="F80" s="4">
        <f t="shared" si="3"/>
        <v>18.028865430254189</v>
      </c>
      <c r="G80" s="4">
        <f t="shared" si="4"/>
        <v>92.235167536634677</v>
      </c>
    </row>
    <row r="81" spans="1:7" ht="73.5" customHeight="1">
      <c r="A81" s="28" t="s">
        <v>155</v>
      </c>
      <c r="B81" s="28"/>
      <c r="C81" s="28"/>
      <c r="D81" s="28"/>
      <c r="E81" s="28"/>
      <c r="F81" s="28"/>
      <c r="G81" s="28"/>
    </row>
  </sheetData>
  <mergeCells count="8">
    <mergeCell ref="A81:G81"/>
    <mergeCell ref="M41:S41"/>
    <mergeCell ref="A2:G2"/>
    <mergeCell ref="A4:A5"/>
    <mergeCell ref="B4:B5"/>
    <mergeCell ref="C4:C5"/>
    <mergeCell ref="D4:D5"/>
    <mergeCell ref="E4:E5"/>
  </mergeCells>
  <pageMargins left="0.39370078740157483" right="0.39370078740157483" top="0.70866141732283472" bottom="0.55118110236220474" header="0.31496062992125984" footer="0.31496062992125984"/>
  <pageSetup paperSize="9" scale="80" fitToHeight="0" orientation="landscape" horizontalDpi="180" verticalDpi="18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2016-04-18T11:54:37Z</dcterms:modified>
</cp:coreProperties>
</file>